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Graf1" sheetId="4" r:id="rId1"/>
    <sheet name="List1" sheetId="1" r:id="rId2"/>
    <sheet name="List2" sheetId="2" r:id="rId3"/>
    <sheet name="List3" sheetId="3" r:id="rId4"/>
  </sheets>
  <definedNames>
    <definedName name="_GoBack" localSheetId="1">List1!$B$36</definedName>
  </definedNames>
  <calcPr calcId="125725"/>
</workbook>
</file>

<file path=xl/calcChain.xml><?xml version="1.0" encoding="utf-8"?>
<calcChain xmlns="http://schemas.openxmlformats.org/spreadsheetml/2006/main">
  <c r="B29" i="1"/>
  <c r="B30"/>
  <c r="B28"/>
  <c r="B27"/>
  <c r="B26"/>
  <c r="B25"/>
  <c r="B24"/>
  <c r="B23"/>
  <c r="B22"/>
  <c r="B13"/>
  <c r="B15"/>
  <c r="B31" l="1"/>
  <c r="B16"/>
  <c r="B35" l="1"/>
  <c r="B36" s="1"/>
</calcChain>
</file>

<file path=xl/sharedStrings.xml><?xml version="1.0" encoding="utf-8"?>
<sst xmlns="http://schemas.openxmlformats.org/spreadsheetml/2006/main" count="37" uniqueCount="30">
  <si>
    <t>Obec Veliš</t>
  </si>
  <si>
    <t>IČ: 00272337</t>
  </si>
  <si>
    <t>Příjmy:</t>
  </si>
  <si>
    <t>Druh příjmu</t>
  </si>
  <si>
    <t>Částka</t>
  </si>
  <si>
    <t>Poznámka</t>
  </si>
  <si>
    <t>Celkem</t>
  </si>
  <si>
    <t>Výdaje:</t>
  </si>
  <si>
    <t>Druh výdaje</t>
  </si>
  <si>
    <t>Financování:</t>
  </si>
  <si>
    <t>Druh financování</t>
  </si>
  <si>
    <t>8115 – Změna stavu krátkodobých prostředků na účtech</t>
  </si>
  <si>
    <t xml:space="preserve">Rozpočtové opatření bylo schváleno zastupitelstvem obce na veřejné schůzi </t>
  </si>
  <si>
    <t>3319 - ostatní záležitosti kultury</t>
  </si>
  <si>
    <t>1032 - lesní hospodářství</t>
  </si>
  <si>
    <t>Rozpočtové opatření č. 3/2020</t>
  </si>
  <si>
    <t>1341 - poplatek ze psů</t>
  </si>
  <si>
    <t>1337 - poplatek za komunální odpad</t>
  </si>
  <si>
    <t>3612 - bytové hospodářství</t>
  </si>
  <si>
    <t>6171 - činnost místní správy</t>
  </si>
  <si>
    <t>1032 - podpora ostatních činností</t>
  </si>
  <si>
    <t>3631 - Veřejné osvětlení</t>
  </si>
  <si>
    <t>3632 - pohřebnictví</t>
  </si>
  <si>
    <t>3722 - odvoz komunálního odpadu</t>
  </si>
  <si>
    <t>3745 - péče o veřejnou zeleň</t>
  </si>
  <si>
    <t>6112 - zastupitelstva obcí</t>
  </si>
  <si>
    <t>6115 - volby do zastupitelstev</t>
  </si>
  <si>
    <t>4222 -investiční dotace</t>
  </si>
  <si>
    <t>1381 - daň z hazardních her</t>
  </si>
  <si>
    <t>2321 - odpadní vody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</si>
</sst>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justify"/>
    </xf>
    <xf numFmtId="0" fontId="0" fillId="0" borderId="4" xfId="0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6" fillId="2" borderId="3" xfId="0" applyFont="1" applyFill="1" applyBorder="1"/>
    <xf numFmtId="0" fontId="6" fillId="2" borderId="4" xfId="0" applyFont="1" applyFill="1" applyBorder="1"/>
    <xf numFmtId="0" fontId="0" fillId="0" borderId="5" xfId="0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3" xfId="0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6" fillId="2" borderId="4" xfId="0" applyNumberFormat="1" applyFont="1" applyFill="1" applyBorder="1" applyAlignment="1"/>
    <xf numFmtId="4" fontId="7" fillId="0" borderId="4" xfId="0" applyNumberFormat="1" applyFont="1" applyBorder="1" applyAlignment="1"/>
    <xf numFmtId="4" fontId="0" fillId="0" borderId="0" xfId="0" applyNumberFormat="1" applyAlignment="1"/>
    <xf numFmtId="4" fontId="6" fillId="2" borderId="2" xfId="0" applyNumberFormat="1" applyFont="1" applyFill="1" applyBorder="1" applyAlignment="1"/>
    <xf numFmtId="4" fontId="0" fillId="0" borderId="5" xfId="0" applyNumberFormat="1" applyBorder="1" applyAlignment="1"/>
    <xf numFmtId="14" fontId="3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tx>
            <c:strRef>
              <c:f>List1!$B$20</c:f>
              <c:strCache>
                <c:ptCount val="1"/>
                <c:pt idx="0">
                  <c:v>Částka</c:v>
                </c:pt>
              </c:strCache>
            </c:strRef>
          </c:tx>
          <c:cat>
            <c:strRef>
              <c:f>List1!$A$21:$A$30</c:f>
              <c:strCache>
                <c:ptCount val="10"/>
                <c:pt idx="0">
                  <c:v>1032 - podpora ostatních činností</c:v>
                </c:pt>
                <c:pt idx="1">
                  <c:v>2321 - odpadní vody</c:v>
                </c:pt>
                <c:pt idx="2">
                  <c:v>3319 - ostatní záležitosti kultury</c:v>
                </c:pt>
                <c:pt idx="3">
                  <c:v>3631 - Veřejné osvětlení</c:v>
                </c:pt>
                <c:pt idx="4">
                  <c:v>3632 - pohřebnictví</c:v>
                </c:pt>
                <c:pt idx="5">
                  <c:v>3722 - odvoz komunálního odpadu</c:v>
                </c:pt>
                <c:pt idx="6">
                  <c:v>3745 - péče o veřejnou zeleň</c:v>
                </c:pt>
                <c:pt idx="7">
                  <c:v>6112 - zastupitelstva obcí</c:v>
                </c:pt>
                <c:pt idx="8">
                  <c:v>6171 - činnost místní správy</c:v>
                </c:pt>
                <c:pt idx="9">
                  <c:v>6115 - volby do zastupitelstev</c:v>
                </c:pt>
              </c:strCache>
            </c:strRef>
          </c:cat>
          <c:val>
            <c:numRef>
              <c:f>List1!$B$21:$B$30</c:f>
              <c:numCache>
                <c:formatCode>#,##0.00</c:formatCode>
                <c:ptCount val="10"/>
                <c:pt idx="0">
                  <c:v>35363</c:v>
                </c:pt>
                <c:pt idx="1">
                  <c:v>1335</c:v>
                </c:pt>
                <c:pt idx="2">
                  <c:v>442000</c:v>
                </c:pt>
                <c:pt idx="3">
                  <c:v>28803</c:v>
                </c:pt>
                <c:pt idx="4">
                  <c:v>35199</c:v>
                </c:pt>
                <c:pt idx="5">
                  <c:v>50000</c:v>
                </c:pt>
                <c:pt idx="6">
                  <c:v>119145</c:v>
                </c:pt>
                <c:pt idx="7">
                  <c:v>43500</c:v>
                </c:pt>
                <c:pt idx="8">
                  <c:v>24808</c:v>
                </c:pt>
                <c:pt idx="9">
                  <c:v>27330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E-4448-BDAF-D07A0B61DA70}"/>
            </c:ext>
          </c:extLst>
        </c:ser>
        <c:ser>
          <c:idx val="1"/>
          <c:order val="1"/>
          <c:tx>
            <c:strRef>
              <c:f>List1!$C$20</c:f>
              <c:strCache>
                <c:ptCount val="1"/>
                <c:pt idx="0">
                  <c:v>Poznámka</c:v>
                </c:pt>
              </c:strCache>
            </c:strRef>
          </c:tx>
          <c:cat>
            <c:strRef>
              <c:f>List1!$A$21:$A$30</c:f>
              <c:strCache>
                <c:ptCount val="10"/>
                <c:pt idx="0">
                  <c:v>1032 - podpora ostatních činností</c:v>
                </c:pt>
                <c:pt idx="1">
                  <c:v>2321 - odpadní vody</c:v>
                </c:pt>
                <c:pt idx="2">
                  <c:v>3319 - ostatní záležitosti kultury</c:v>
                </c:pt>
                <c:pt idx="3">
                  <c:v>3631 - Veřejné osvětlení</c:v>
                </c:pt>
                <c:pt idx="4">
                  <c:v>3632 - pohřebnictví</c:v>
                </c:pt>
                <c:pt idx="5">
                  <c:v>3722 - odvoz komunálního odpadu</c:v>
                </c:pt>
                <c:pt idx="6">
                  <c:v>3745 - péče o veřejnou zeleň</c:v>
                </c:pt>
                <c:pt idx="7">
                  <c:v>6112 - zastupitelstva obcí</c:v>
                </c:pt>
                <c:pt idx="8">
                  <c:v>6171 - činnost místní správy</c:v>
                </c:pt>
                <c:pt idx="9">
                  <c:v>6115 - volby do zastupitelstev</c:v>
                </c:pt>
              </c:strCache>
            </c:strRef>
          </c:cat>
          <c:val>
            <c:numRef>
              <c:f>List1!$C$21:$C$30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7E-4448-BDAF-D07A0B61DA70}"/>
            </c:ext>
          </c:extLst>
        </c:ser>
        <c:axId val="147606528"/>
        <c:axId val="147624704"/>
      </c:barChart>
      <c:catAx>
        <c:axId val="147606528"/>
        <c:scaling>
          <c:orientation val="minMax"/>
        </c:scaling>
        <c:axPos val="b"/>
        <c:numFmt formatCode="General" sourceLinked="0"/>
        <c:tickLblPos val="nextTo"/>
        <c:crossAx val="147624704"/>
        <c:crosses val="autoZero"/>
        <c:auto val="1"/>
        <c:lblAlgn val="ctr"/>
        <c:lblOffset val="100"/>
      </c:catAx>
      <c:valAx>
        <c:axId val="147624704"/>
        <c:scaling>
          <c:orientation val="minMax"/>
        </c:scaling>
        <c:axPos val="l"/>
        <c:majorGridlines/>
        <c:numFmt formatCode="#,##0.00" sourceLinked="1"/>
        <c:tickLblPos val="nextTo"/>
        <c:crossAx val="147606528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08981"/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Normal="100" zoomScaleSheetLayoutView="142" workbookViewId="0">
      <selection activeCell="F28" sqref="F28"/>
    </sheetView>
  </sheetViews>
  <sheetFormatPr defaultRowHeight="15"/>
  <cols>
    <col min="1" max="1" width="40.28515625" customWidth="1"/>
    <col min="2" max="2" width="21.140625" style="19" customWidth="1"/>
    <col min="3" max="3" width="15.5703125" customWidth="1"/>
  </cols>
  <sheetData>
    <row r="1" spans="1:3">
      <c r="C1" s="1" t="s">
        <v>0</v>
      </c>
    </row>
    <row r="2" spans="1:3">
      <c r="C2" s="1" t="s">
        <v>1</v>
      </c>
    </row>
    <row r="3" spans="1:3" ht="18.75">
      <c r="A3" s="15" t="s">
        <v>15</v>
      </c>
    </row>
    <row r="4" spans="1:3">
      <c r="A4" s="16" t="s">
        <v>12</v>
      </c>
    </row>
    <row r="5" spans="1:3">
      <c r="A5" s="22">
        <v>44144</v>
      </c>
    </row>
    <row r="6" spans="1:3">
      <c r="A6" s="16"/>
    </row>
    <row r="7" spans="1:3" ht="16.5" thickBot="1">
      <c r="A7" s="2" t="s">
        <v>2</v>
      </c>
    </row>
    <row r="8" spans="1:3" ht="16.5" thickBot="1">
      <c r="A8" s="3" t="s">
        <v>3</v>
      </c>
      <c r="B8" s="20" t="s">
        <v>4</v>
      </c>
      <c r="C8" s="4" t="s">
        <v>5</v>
      </c>
    </row>
    <row r="9" spans="1:3" ht="16.5" thickBot="1">
      <c r="A9" s="5" t="s">
        <v>14</v>
      </c>
      <c r="B9" s="18">
        <v>2500</v>
      </c>
      <c r="C9" s="6"/>
    </row>
    <row r="10" spans="1:3" ht="16.5" thickBot="1">
      <c r="A10" s="5" t="s">
        <v>17</v>
      </c>
      <c r="B10" s="18">
        <v>3550</v>
      </c>
      <c r="C10" s="6"/>
    </row>
    <row r="11" spans="1:3" ht="16.5" thickBot="1">
      <c r="A11" s="5" t="s">
        <v>16</v>
      </c>
      <c r="B11" s="18">
        <v>80</v>
      </c>
      <c r="C11" s="6"/>
    </row>
    <row r="12" spans="1:3" ht="16.5" thickBot="1">
      <c r="A12" s="5" t="s">
        <v>28</v>
      </c>
      <c r="B12" s="18">
        <v>4000</v>
      </c>
      <c r="C12" s="6"/>
    </row>
    <row r="13" spans="1:3" ht="16.5" thickBot="1">
      <c r="A13" s="5" t="s">
        <v>18</v>
      </c>
      <c r="B13" s="18">
        <f>6140+4820</f>
        <v>10960</v>
      </c>
      <c r="C13" s="6"/>
    </row>
    <row r="14" spans="1:3" ht="16.5" thickBot="1">
      <c r="A14" s="5" t="s">
        <v>27</v>
      </c>
      <c r="B14" s="18">
        <v>-282000</v>
      </c>
      <c r="C14" s="6"/>
    </row>
    <row r="15" spans="1:3" ht="16.5" thickBot="1">
      <c r="A15" s="5" t="s">
        <v>19</v>
      </c>
      <c r="B15" s="18">
        <f>107489+600</f>
        <v>108089</v>
      </c>
      <c r="C15" s="6"/>
    </row>
    <row r="16" spans="1:3" ht="16.5" thickBot="1">
      <c r="A16" s="8" t="s">
        <v>6</v>
      </c>
      <c r="B16" s="17">
        <f>SUM(B9:B15)</f>
        <v>-152821</v>
      </c>
      <c r="C16" s="9"/>
    </row>
    <row r="18" spans="1:3" ht="15.75">
      <c r="A18" s="2" t="s">
        <v>7</v>
      </c>
    </row>
    <row r="19" spans="1:3" ht="15.75" thickBot="1">
      <c r="A19" s="10"/>
      <c r="B19" s="21"/>
      <c r="C19" s="10"/>
    </row>
    <row r="20" spans="1:3" ht="16.5" thickBot="1">
      <c r="A20" s="11" t="s">
        <v>8</v>
      </c>
      <c r="B20" s="17" t="s">
        <v>4</v>
      </c>
      <c r="C20" s="12" t="s">
        <v>5</v>
      </c>
    </row>
    <row r="21" spans="1:3" ht="16.5" thickBot="1">
      <c r="A21" s="13" t="s">
        <v>20</v>
      </c>
      <c r="B21" s="18">
        <v>35363</v>
      </c>
      <c r="C21" s="7"/>
    </row>
    <row r="22" spans="1:3" ht="16.5" thickBot="1">
      <c r="A22" s="13" t="s">
        <v>29</v>
      </c>
      <c r="B22" s="18">
        <f>1335</f>
        <v>1335</v>
      </c>
      <c r="C22" s="7"/>
    </row>
    <row r="23" spans="1:3" ht="16.5" thickBot="1">
      <c r="A23" s="13" t="s">
        <v>13</v>
      </c>
      <c r="B23" s="18">
        <f>100000+40000+2000+300000</f>
        <v>442000</v>
      </c>
      <c r="C23" s="7"/>
    </row>
    <row r="24" spans="1:3" ht="16.5" thickBot="1">
      <c r="A24" s="13" t="s">
        <v>21</v>
      </c>
      <c r="B24" s="18">
        <f>28803</f>
        <v>28803</v>
      </c>
      <c r="C24" s="7"/>
    </row>
    <row r="25" spans="1:3" ht="16.5" thickBot="1">
      <c r="A25" s="13" t="s">
        <v>22</v>
      </c>
      <c r="B25" s="18">
        <f>34299+900</f>
        <v>35199</v>
      </c>
      <c r="C25" s="7"/>
    </row>
    <row r="26" spans="1:3" ht="16.5" thickBot="1">
      <c r="A26" s="13" t="s">
        <v>23</v>
      </c>
      <c r="B26" s="18">
        <f>50000</f>
        <v>50000</v>
      </c>
      <c r="C26" s="7"/>
    </row>
    <row r="27" spans="1:3" ht="16.5" thickBot="1">
      <c r="A27" s="13" t="s">
        <v>24</v>
      </c>
      <c r="B27" s="18">
        <f>2400+115210+1535</f>
        <v>119145</v>
      </c>
      <c r="C27" s="7"/>
    </row>
    <row r="28" spans="1:3" ht="16.5" thickBot="1">
      <c r="A28" s="13" t="s">
        <v>25</v>
      </c>
      <c r="B28" s="18">
        <f>43500</f>
        <v>43500</v>
      </c>
      <c r="C28" s="7"/>
    </row>
    <row r="29" spans="1:3" ht="16.5" thickBot="1">
      <c r="A29" s="13" t="s">
        <v>19</v>
      </c>
      <c r="B29" s="18">
        <f>19260+2000+188+3360</f>
        <v>24808</v>
      </c>
      <c r="C29" s="7"/>
    </row>
    <row r="30" spans="1:3" ht="16.5" thickBot="1">
      <c r="A30" s="13" t="s">
        <v>26</v>
      </c>
      <c r="B30" s="18">
        <f>14023+10698+2178+315+116+0</f>
        <v>27330</v>
      </c>
      <c r="C30" s="7"/>
    </row>
    <row r="31" spans="1:3" ht="16.5" thickBot="1">
      <c r="A31" s="8" t="s">
        <v>6</v>
      </c>
      <c r="B31" s="17">
        <f>SUM(B21:B30)</f>
        <v>807483</v>
      </c>
      <c r="C31" s="9"/>
    </row>
    <row r="33" spans="1:3" ht="15.75" thickBot="1">
      <c r="A33" s="14" t="s">
        <v>9</v>
      </c>
    </row>
    <row r="34" spans="1:3" ht="16.5" thickBot="1">
      <c r="A34" s="3" t="s">
        <v>10</v>
      </c>
      <c r="B34" s="20" t="s">
        <v>4</v>
      </c>
      <c r="C34" s="4" t="s">
        <v>5</v>
      </c>
    </row>
    <row r="35" spans="1:3" ht="32.25" thickBot="1">
      <c r="A35" s="5" t="s">
        <v>11</v>
      </c>
      <c r="B35" s="18">
        <f>-B16+B31</f>
        <v>960304</v>
      </c>
      <c r="C35" s="7"/>
    </row>
    <row r="36" spans="1:3" ht="16.5" thickBot="1">
      <c r="A36" s="8" t="s">
        <v>6</v>
      </c>
      <c r="B36" s="17">
        <f>B35</f>
        <v>960304</v>
      </c>
      <c r="C36" s="9"/>
    </row>
  </sheetData>
  <sortState ref="A9:C15">
    <sortCondition ref="A9"/>
  </sortState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Graf1</vt:lpstr>
      <vt:lpstr>List1!_GoBack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DV6 user</dc:creator>
  <cp:lastModifiedBy>nada</cp:lastModifiedBy>
  <cp:lastPrinted>2020-09-14T07:58:19Z</cp:lastPrinted>
  <dcterms:created xsi:type="dcterms:W3CDTF">2020-02-04T20:00:17Z</dcterms:created>
  <dcterms:modified xsi:type="dcterms:W3CDTF">2020-12-09T20:48:06Z</dcterms:modified>
</cp:coreProperties>
</file>